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L20" i="60" l="1"/>
  <c r="I21" i="60" l="1"/>
  <c r="J21" i="60"/>
  <c r="K21" i="60"/>
  <c r="L21" i="60"/>
  <c r="M21" i="60"/>
  <c r="N21" i="60"/>
  <c r="O21" i="60"/>
  <c r="P21" i="60"/>
  <c r="Q21" i="60"/>
  <c r="H21" i="60"/>
  <c r="D42" i="60" l="1"/>
  <c r="L29" i="60" l="1"/>
  <c r="I29" i="60"/>
  <c r="M29" i="60" l="1"/>
  <c r="K28" i="60" l="1"/>
  <c r="K29" i="60" s="1"/>
  <c r="N28" i="60"/>
  <c r="N29" i="60" s="1"/>
  <c r="O28" i="60"/>
  <c r="O29" i="60" s="1"/>
  <c r="E21" i="60" l="1"/>
  <c r="F21" i="60"/>
  <c r="V27" i="60" l="1"/>
  <c r="V28" i="60" s="1"/>
  <c r="T27" i="60"/>
  <c r="T28" i="60" s="1"/>
  <c r="U28" i="60"/>
  <c r="U21" i="60"/>
  <c r="U29" i="60" l="1"/>
  <c r="Q28" i="60" l="1"/>
  <c r="Q29" i="60" s="1"/>
  <c r="P28" i="60"/>
  <c r="P29" i="60" s="1"/>
  <c r="J28" i="60"/>
  <c r="J29" i="60" s="1"/>
  <c r="H28" i="60"/>
  <c r="H29" i="60" s="1"/>
  <c r="H42" i="60" s="1"/>
  <c r="G28" i="60"/>
  <c r="F28" i="60"/>
  <c r="E28" i="60"/>
  <c r="D28" i="60"/>
  <c r="H32" i="60" l="1"/>
  <c r="H33" i="60" s="1"/>
  <c r="V21" i="60"/>
  <c r="V29" i="60" s="1"/>
  <c r="T21" i="60"/>
  <c r="T29" i="60" s="1"/>
  <c r="D21" i="60" l="1"/>
  <c r="D29" i="60" s="1"/>
  <c r="H31" i="60" l="1"/>
  <c r="F29" i="60"/>
  <c r="H37" i="60" s="1"/>
  <c r="G21" i="60"/>
  <c r="G29" i="60" s="1"/>
  <c r="E29" i="60" l="1"/>
  <c r="H36" i="60" s="1"/>
  <c r="H38" i="60" s="1"/>
  <c r="S21" i="60"/>
  <c r="R21" i="60"/>
  <c r="D38" i="60"/>
  <c r="S28" i="60" l="1"/>
  <c r="S29" i="60" s="1"/>
  <c r="R28" i="60"/>
  <c r="R29" i="60" s="1"/>
  <c r="H35" i="60"/>
  <c r="I30" i="60"/>
</calcChain>
</file>

<file path=xl/sharedStrings.xml><?xml version="1.0" encoding="utf-8"?>
<sst xmlns="http://schemas.openxmlformats.org/spreadsheetml/2006/main" count="81" uniqueCount="62">
  <si>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</si>
  <si>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</si>
  <si>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</si>
  <si>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</si>
  <si>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</si>
  <si>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</si>
  <si>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</si>
  <si>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</si>
  <si>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</si>
  <si>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</si>
  <si>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</si>
  <si>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</si>
  <si>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</si>
  <si>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</si>
  <si>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</si>
  <si>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</si>
  <si>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</si>
  <si>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</si>
  <si>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</si>
  <si>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</si>
  <si>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</si>
  <si>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</si>
  <si>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</si>
  <si>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</si>
  <si>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</si>
  <si>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</si>
  <si>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</si>
  <si>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</si>
  <si>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</si>
  <si>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</si>
  <si>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</si>
  <si>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</si>
  <si>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</si>
  <si>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</si>
  <si>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</si>
  <si>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</si>
  <si>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</si>
  <si>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</si>
  <si>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</si>
  <si>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</si>
  <si>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</si>
  <si>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</si>
  <si>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ОЗП</t>
  </si>
  <si>
    <t>в т.ч. ЗПМ</t>
  </si>
  <si>
    <t>в том числе:</t>
  </si>
  <si>
    <t xml:space="preserve">Всего </t>
  </si>
  <si>
    <t>Расчет начальной (максимальной) цены договора</t>
  </si>
  <si>
    <t>Стоимость чел. часа рабочих</t>
  </si>
  <si>
    <t>1. Расчет за выполненные непредвиденные работы производится только с предоставлением согласованной подрядчиком и утвержденной заказчиком  сметы.</t>
  </si>
  <si>
    <t>Непр.  работы и затраты (___ %)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</si>
  <si>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: </t>
    </r>
  </si>
  <si>
    <t>Начальник ОППР______________________В.А. Дунаев</t>
  </si>
  <si>
    <t xml:space="preserve"> ________________2023 г.</t>
  </si>
  <si>
    <t>Советник генерального директора</t>
  </si>
  <si>
    <t>__________________С.В. Новиков</t>
  </si>
  <si>
    <t>Основание: Ведомость объемов работ, утвержденная советником генерального директора С.В. Новиковым</t>
  </si>
  <si>
    <t>06-ТВСК-2023</t>
  </si>
  <si>
    <t>Инженер по ремонту ОППР_____________________О.Н. Власова</t>
  </si>
  <si>
    <t>Индекс-дефлятор на материалы и ЭММ на ____ кв 2023 г.</t>
  </si>
  <si>
    <t>-</t>
  </si>
  <si>
    <t>Выполнение работ по ремонту автомашин Лада Ларгус г/н С 692ВА 138, г/нС722ВА 138.</t>
  </si>
  <si>
    <t>Составлен в ценах по состоянию на 4кв.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</si>
</sst>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3">
    <xf numFmtId="0" fontId="0" fillId="0" borderId="0"/>
    <xf numFmtId="0" fontId="8" fillId="0" borderId="0"/>
    <xf numFmtId="0" fontId="6" fillId="0" borderId="1">
      <alignment horizontal="center"/>
    </xf>
    <xf numFmtId="0" fontId="8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8" fillId="0" borderId="0"/>
    <xf numFmtId="0" fontId="6" fillId="0" borderId="0">
      <alignment horizontal="right" vertical="top" wrapText="1"/>
    </xf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8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9" fillId="0" borderId="0"/>
    <xf numFmtId="165" fontId="9" fillId="0" borderId="0"/>
    <xf numFmtId="0" fontId="12" fillId="0" borderId="0"/>
    <xf numFmtId="0" fontId="13" fillId="0" borderId="0"/>
    <xf numFmtId="0" fontId="10" fillId="0" borderId="0"/>
    <xf numFmtId="164" fontId="14" fillId="0" borderId="0" applyFont="0" applyFill="0" applyBorder="0" applyAlignment="0" applyProtection="0"/>
    <xf numFmtId="0" fontId="4" fillId="0" borderId="0"/>
    <xf numFmtId="0" fontId="14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0" fontId="9" fillId="0" borderId="0"/>
    <xf numFmtId="0" fontId="9" fillId="0" borderId="1" applyBorder="0" applyAlignment="0">
      <alignment horizontal="center"/>
    </xf>
    <xf numFmtId="0" fontId="9" fillId="0" borderId="0">
      <alignment horizontal="left" vertical="top"/>
    </xf>
    <xf numFmtId="0" fontId="1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1" fillId="0" borderId="0"/>
  </cellStyleXfs>
  <cellXfs count="105">
    <xf numFmtId="0" fontId="0" fillId="0" borderId="0" xfId="0"/>
    <xf numFmtId="3" fontId="15" fillId="0" borderId="1" xfId="45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wrapText="1"/>
    </xf>
    <xf numFmtId="4" fontId="17" fillId="0" borderId="1" xfId="0" applyNumberFormat="1" applyFont="1" applyFill="1" applyBorder="1" applyAlignment="1">
      <alignment horizontal="center"/>
    </xf>
    <xf numFmtId="49" fontId="7" fillId="0" borderId="0" xfId="1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6" fillId="0" borderId="0" xfId="54" applyFont="1" applyFill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3" fontId="17" fillId="0" borderId="1" xfId="45" applyNumberFormat="1" applyFont="1" applyFill="1" applyBorder="1" applyAlignment="1">
      <alignment horizontal="center" vertical="center" wrapText="1"/>
    </xf>
    <xf numFmtId="4" fontId="17" fillId="0" borderId="1" xfId="45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7" fillId="0" borderId="1" xfId="45" applyNumberFormat="1" applyFont="1" applyFill="1" applyBorder="1" applyAlignment="1">
      <alignment horizontal="center" vertical="center"/>
    </xf>
    <xf numFmtId="167" fontId="23" fillId="0" borderId="1" xfId="45" applyNumberFormat="1" applyFont="1" applyFill="1" applyBorder="1" applyAlignment="1">
      <alignment horizontal="center" vertical="center"/>
    </xf>
    <xf numFmtId="3" fontId="23" fillId="0" borderId="1" xfId="45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4" fontId="23" fillId="0" borderId="1" xfId="45" applyFont="1" applyFill="1" applyBorder="1" applyAlignment="1">
      <alignment horizontal="center" vertical="center" wrapText="1"/>
    </xf>
    <xf numFmtId="166" fontId="23" fillId="0" borderId="1" xfId="45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3" fontId="19" fillId="0" borderId="0" xfId="0" applyNumberFormat="1" applyFont="1" applyFill="1" applyAlignment="1">
      <alignment horizontal="lef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center" vertical="center" wrapText="1"/>
    </xf>
    <xf numFmtId="3" fontId="23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top"/>
    </xf>
    <xf numFmtId="49" fontId="18" fillId="0" borderId="0" xfId="0" applyNumberFormat="1" applyFont="1" applyFill="1" applyAlignment="1">
      <alignment horizontal="left" vertical="top"/>
    </xf>
    <xf numFmtId="0" fontId="18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10" fontId="25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Border="1" applyAlignment="1">
      <alignment vertical="top"/>
    </xf>
    <xf numFmtId="49" fontId="30" fillId="0" borderId="0" xfId="1" applyNumberFormat="1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  <xf numFmtId="0" fontId="31" fillId="0" borderId="0" xfId="0" applyFont="1" applyFill="1" applyAlignment="1">
      <alignment horizontal="center" vertical="center"/>
    </xf>
    <xf numFmtId="49" fontId="30" fillId="0" borderId="0" xfId="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/>
    </xf>
    <xf numFmtId="2" fontId="15" fillId="0" borderId="1" xfId="1" applyNumberFormat="1" applyFont="1" applyFill="1" applyBorder="1" applyAlignment="1" applyProtection="1">
      <alignment horizontal="center" vertical="center"/>
    </xf>
    <xf numFmtId="9" fontId="32" fillId="0" borderId="3" xfId="0" applyNumberFormat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9" fontId="32" fillId="0" borderId="0" xfId="0" applyNumberFormat="1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</cellXfs>
  <cellStyles count="63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 2" xfId="60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КС-3" xfId="55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15" xfId="62"/>
    <cellStyle name="Обычный 2" xfId="1"/>
    <cellStyle name="Обычный 2 2" xfId="53"/>
    <cellStyle name="Обычный 3" xfId="42"/>
    <cellStyle name="Обычный 3 2" xfId="59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4 3" xfId="57"/>
    <cellStyle name="Обычный 5" xfId="47"/>
    <cellStyle name="Обычный 5 2" xfId="61"/>
    <cellStyle name="Обычный 6" xfId="51"/>
    <cellStyle name="Обычный_Капитальный ремонт учебного центра 2005г.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Стиль 1 2" xfId="58"/>
    <cellStyle name="Титул" xfId="23"/>
    <cellStyle name="Титул 2" xfId="56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3"/>
  <sheetViews>
    <sheetView tabSelected="1" view="pageBreakPreview" zoomScale="80" zoomScaleNormal="100" zoomScaleSheetLayoutView="80" zoomScalePageLayoutView="70" workbookViewId="0">
      <selection activeCell="AD9" sqref="AD9"/>
    </sheetView>
  </sheetViews>
  <sheetFormatPr defaultColWidth="9.140625" defaultRowHeight="15" outlineLevelCol="1" x14ac:dyDescent="0.25"/>
  <cols>
    <col min="1" max="1" width="4.28515625" style="17" customWidth="1"/>
    <col min="2" max="2" width="54.28515625" style="17" customWidth="1"/>
    <col min="3" max="3" width="9.85546875" style="17" customWidth="1"/>
    <col min="4" max="4" width="11.85546875" style="17" hidden="1" customWidth="1" outlineLevel="1"/>
    <col min="5" max="5" width="10.85546875" style="17" hidden="1" customWidth="1" outlineLevel="1"/>
    <col min="6" max="6" width="10" style="60" hidden="1" customWidth="1" outlineLevel="1"/>
    <col min="7" max="7" width="11.28515625" style="17" hidden="1" customWidth="1" outlineLevel="1"/>
    <col min="8" max="8" width="15.85546875" style="17" customWidth="1" collapsed="1"/>
    <col min="9" max="10" width="9.85546875" style="17" customWidth="1" outlineLevel="1"/>
    <col min="11" max="11" width="10.28515625" style="17" customWidth="1" outlineLevel="1"/>
    <col min="12" max="12" width="15.28515625" style="17" customWidth="1"/>
    <col min="13" max="13" width="12.5703125" style="17" customWidth="1"/>
    <col min="14" max="16" width="9.7109375" style="17" customWidth="1" outlineLevel="1"/>
    <col min="17" max="17" width="9.7109375" style="17" customWidth="1"/>
    <col min="18" max="18" width="11.28515625" style="17" hidden="1" customWidth="1"/>
    <col min="19" max="19" width="12.5703125" style="17" hidden="1" customWidth="1"/>
    <col min="20" max="20" width="12" style="17" hidden="1" customWidth="1"/>
    <col min="21" max="22" width="0" style="17" hidden="1" customWidth="1"/>
    <col min="23" max="16384" width="9.140625" style="17"/>
  </cols>
  <sheetData>
    <row r="1" spans="1:22" s="75" customFormat="1" ht="18.75" x14ac:dyDescent="0.25">
      <c r="A1" s="43"/>
      <c r="B1" s="44"/>
      <c r="C1" s="45"/>
      <c r="F1" s="46"/>
      <c r="L1" s="17"/>
      <c r="P1" s="3"/>
      <c r="Q1" s="11" t="s">
        <v>53</v>
      </c>
    </row>
    <row r="2" spans="1:22" s="75" customFormat="1" ht="18.75" x14ac:dyDescent="0.25">
      <c r="A2" s="43"/>
      <c r="B2" s="44"/>
      <c r="C2" s="45"/>
      <c r="F2" s="46"/>
      <c r="L2" s="17"/>
      <c r="O2" s="6"/>
      <c r="P2" s="6"/>
      <c r="Q2" s="10"/>
    </row>
    <row r="3" spans="1:22" s="75" customFormat="1" ht="18.75" x14ac:dyDescent="0.25">
      <c r="A3" s="43"/>
      <c r="B3" s="44"/>
      <c r="C3" s="45"/>
      <c r="F3" s="47"/>
      <c r="G3" s="47"/>
      <c r="L3" s="17"/>
      <c r="O3" s="4"/>
      <c r="P3" s="4"/>
      <c r="Q3" s="12" t="s">
        <v>54</v>
      </c>
    </row>
    <row r="4" spans="1:22" s="75" customFormat="1" ht="21.75" customHeight="1" x14ac:dyDescent="0.25">
      <c r="A4" s="43"/>
      <c r="B4" s="44"/>
      <c r="C4" s="45"/>
      <c r="F4" s="47"/>
      <c r="G4" s="47"/>
      <c r="L4" s="17"/>
      <c r="O4" s="5"/>
      <c r="P4" s="5"/>
      <c r="Q4" s="10" t="s">
        <v>52</v>
      </c>
    </row>
    <row r="5" spans="1:22" s="48" customFormat="1" ht="18.75" customHeight="1" x14ac:dyDescent="0.25">
      <c r="A5" s="86" t="s">
        <v>46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13"/>
      <c r="S5" s="13"/>
      <c r="T5" s="13"/>
      <c r="U5" s="13"/>
      <c r="V5" s="13"/>
    </row>
    <row r="6" spans="1:22" s="48" customFormat="1" ht="51.75" customHeight="1" x14ac:dyDescent="0.25">
      <c r="A6" s="89" t="s">
        <v>60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</row>
    <row r="7" spans="1:22" ht="15.95" customHeight="1" x14ac:dyDescent="0.25">
      <c r="A7" s="90" t="s">
        <v>55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</row>
    <row r="8" spans="1:22" s="51" customFormat="1" ht="15" customHeight="1" x14ac:dyDescent="0.25">
      <c r="A8" s="49" t="s">
        <v>4</v>
      </c>
      <c r="B8" s="50"/>
      <c r="C8" s="50"/>
      <c r="D8" s="50"/>
      <c r="F8" s="52"/>
      <c r="I8" s="53"/>
      <c r="J8" s="53"/>
      <c r="K8" s="53"/>
      <c r="L8" s="17"/>
    </row>
    <row r="9" spans="1:22" s="51" customFormat="1" ht="15" customHeight="1" x14ac:dyDescent="0.25">
      <c r="A9" s="91" t="s">
        <v>47</v>
      </c>
      <c r="B9" s="91"/>
      <c r="C9" s="83" t="s">
        <v>59</v>
      </c>
      <c r="D9" s="83" t="s">
        <v>59</v>
      </c>
      <c r="E9" s="71"/>
      <c r="F9" s="54"/>
      <c r="G9" s="71"/>
      <c r="H9" s="71"/>
      <c r="I9" s="53"/>
      <c r="J9" s="53"/>
      <c r="K9" s="53"/>
      <c r="L9" s="17"/>
    </row>
    <row r="10" spans="1:22" s="51" customFormat="1" ht="15.95" customHeight="1" x14ac:dyDescent="0.25">
      <c r="A10" s="91" t="s">
        <v>22</v>
      </c>
      <c r="B10" s="91"/>
      <c r="C10" s="83" t="s">
        <v>59</v>
      </c>
      <c r="D10" s="83" t="s">
        <v>59</v>
      </c>
      <c r="E10" s="71"/>
      <c r="F10" s="54"/>
      <c r="G10" s="71"/>
      <c r="H10" s="71"/>
      <c r="I10" s="55"/>
      <c r="J10" s="55"/>
      <c r="K10" s="55"/>
      <c r="L10" s="17"/>
      <c r="O10" s="56"/>
      <c r="P10" s="57"/>
      <c r="Q10" s="58"/>
    </row>
    <row r="11" spans="1:22" s="51" customFormat="1" ht="15.95" customHeight="1" x14ac:dyDescent="0.25">
      <c r="A11" s="91" t="s">
        <v>17</v>
      </c>
      <c r="B11" s="91"/>
      <c r="C11" s="83" t="s">
        <v>59</v>
      </c>
      <c r="D11" s="83" t="s">
        <v>59</v>
      </c>
      <c r="E11" s="71"/>
      <c r="F11" s="54"/>
      <c r="G11" s="71"/>
      <c r="H11" s="71"/>
      <c r="I11" s="49"/>
      <c r="J11" s="49"/>
      <c r="K11" s="49"/>
      <c r="L11" s="17"/>
      <c r="O11" s="56"/>
      <c r="P11" s="57"/>
      <c r="Q11" s="58"/>
    </row>
    <row r="12" spans="1:22" s="51" customFormat="1" ht="15.95" customHeight="1" x14ac:dyDescent="0.25">
      <c r="A12" s="91" t="s">
        <v>26</v>
      </c>
      <c r="B12" s="91"/>
      <c r="C12" s="83" t="s">
        <v>59</v>
      </c>
      <c r="D12" s="83" t="s">
        <v>59</v>
      </c>
      <c r="E12" s="71"/>
      <c r="F12" s="54"/>
      <c r="G12" s="71"/>
      <c r="H12" s="14"/>
      <c r="I12" s="49"/>
      <c r="J12" s="49"/>
      <c r="K12" s="49"/>
      <c r="L12" s="17"/>
      <c r="O12" s="56"/>
      <c r="P12" s="57"/>
      <c r="Q12" s="58"/>
    </row>
    <row r="13" spans="1:22" s="51" customFormat="1" ht="15.6" customHeight="1" x14ac:dyDescent="0.25">
      <c r="A13" s="101" t="s">
        <v>58</v>
      </c>
      <c r="B13" s="101"/>
      <c r="C13" s="83" t="s">
        <v>59</v>
      </c>
      <c r="D13" s="83" t="s">
        <v>59</v>
      </c>
      <c r="E13" s="78"/>
      <c r="F13" s="78"/>
      <c r="G13" s="78"/>
      <c r="H13" s="79"/>
      <c r="I13" s="80"/>
      <c r="J13" s="80"/>
      <c r="K13" s="80"/>
      <c r="L13" s="81"/>
      <c r="M13" s="80"/>
      <c r="N13" s="80"/>
      <c r="O13" s="80"/>
      <c r="P13" s="80"/>
      <c r="Q13" s="82"/>
    </row>
    <row r="14" spans="1:22" ht="15" customHeight="1" x14ac:dyDescent="0.25">
      <c r="A14" s="103" t="s">
        <v>61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</row>
    <row r="15" spans="1:22" ht="15" customHeight="1" x14ac:dyDescent="0.25">
      <c r="A15" s="87" t="s">
        <v>29</v>
      </c>
      <c r="B15" s="87" t="s">
        <v>0</v>
      </c>
      <c r="C15" s="87" t="s">
        <v>1</v>
      </c>
      <c r="D15" s="87" t="s">
        <v>20</v>
      </c>
      <c r="E15" s="87"/>
      <c r="F15" s="87"/>
      <c r="G15" s="87"/>
      <c r="H15" s="87" t="s">
        <v>34</v>
      </c>
      <c r="I15" s="87"/>
      <c r="J15" s="87"/>
      <c r="K15" s="87"/>
      <c r="L15" s="87"/>
      <c r="M15" s="87"/>
      <c r="N15" s="87"/>
      <c r="O15" s="87"/>
      <c r="P15" s="87"/>
      <c r="Q15" s="87"/>
      <c r="R15" s="87" t="s">
        <v>30</v>
      </c>
      <c r="S15" s="87"/>
      <c r="T15" s="87"/>
      <c r="U15" s="87"/>
      <c r="V15" s="87"/>
    </row>
    <row r="16" spans="1:22" ht="15" customHeight="1" x14ac:dyDescent="0.25">
      <c r="A16" s="87"/>
      <c r="B16" s="87"/>
      <c r="C16" s="87"/>
      <c r="D16" s="87" t="s">
        <v>9</v>
      </c>
      <c r="E16" s="87" t="s">
        <v>16</v>
      </c>
      <c r="F16" s="87"/>
      <c r="G16" s="87"/>
      <c r="H16" s="88" t="s">
        <v>45</v>
      </c>
      <c r="I16" s="87" t="s">
        <v>44</v>
      </c>
      <c r="J16" s="87"/>
      <c r="K16" s="87"/>
      <c r="L16" s="87"/>
      <c r="M16" s="87"/>
      <c r="N16" s="87"/>
      <c r="O16" s="87"/>
      <c r="P16" s="87"/>
      <c r="Q16" s="87"/>
      <c r="R16" s="88" t="s">
        <v>9</v>
      </c>
      <c r="S16" s="87" t="s">
        <v>16</v>
      </c>
      <c r="T16" s="87"/>
      <c r="U16" s="87"/>
      <c r="V16" s="87"/>
    </row>
    <row r="17" spans="1:22" ht="41.45" customHeight="1" x14ac:dyDescent="0.25">
      <c r="A17" s="87"/>
      <c r="B17" s="87"/>
      <c r="C17" s="87"/>
      <c r="D17" s="87"/>
      <c r="E17" s="72" t="s">
        <v>6</v>
      </c>
      <c r="F17" s="72" t="s">
        <v>10</v>
      </c>
      <c r="G17" s="72" t="s">
        <v>23</v>
      </c>
      <c r="H17" s="88"/>
      <c r="I17" s="15" t="s">
        <v>42</v>
      </c>
      <c r="J17" s="15" t="s">
        <v>5</v>
      </c>
      <c r="K17" s="15" t="s">
        <v>43</v>
      </c>
      <c r="L17" s="15" t="s">
        <v>21</v>
      </c>
      <c r="M17" s="61" t="s">
        <v>15</v>
      </c>
      <c r="N17" s="15" t="s">
        <v>7</v>
      </c>
      <c r="O17" s="15" t="s">
        <v>8</v>
      </c>
      <c r="P17" s="15" t="s">
        <v>37</v>
      </c>
      <c r="Q17" s="16" t="s">
        <v>38</v>
      </c>
      <c r="R17" s="88"/>
      <c r="S17" s="72" t="s">
        <v>31</v>
      </c>
      <c r="T17" s="72" t="s">
        <v>21</v>
      </c>
      <c r="U17" s="72" t="s">
        <v>15</v>
      </c>
      <c r="V17" s="72" t="s">
        <v>14</v>
      </c>
    </row>
    <row r="18" spans="1:22" ht="15.95" customHeight="1" x14ac:dyDescent="0.25">
      <c r="A18" s="72">
        <v>1</v>
      </c>
      <c r="B18" s="72">
        <v>2</v>
      </c>
      <c r="C18" s="72">
        <v>3</v>
      </c>
      <c r="D18" s="72">
        <v>4</v>
      </c>
      <c r="E18" s="72">
        <v>5</v>
      </c>
      <c r="F18" s="72">
        <v>6</v>
      </c>
      <c r="G18" s="72">
        <v>7</v>
      </c>
      <c r="H18" s="72">
        <v>4</v>
      </c>
      <c r="I18" s="72">
        <v>5</v>
      </c>
      <c r="J18" s="72">
        <v>6</v>
      </c>
      <c r="K18" s="72">
        <v>7</v>
      </c>
      <c r="L18" s="72">
        <v>8</v>
      </c>
      <c r="M18" s="72">
        <v>9</v>
      </c>
      <c r="N18" s="72">
        <v>10</v>
      </c>
      <c r="O18" s="72">
        <v>11</v>
      </c>
      <c r="P18" s="72">
        <v>12</v>
      </c>
      <c r="Q18" s="72">
        <v>13</v>
      </c>
      <c r="R18" s="72">
        <v>12</v>
      </c>
      <c r="S18" s="72">
        <v>13</v>
      </c>
      <c r="T18" s="72">
        <v>14</v>
      </c>
      <c r="U18" s="72">
        <v>15</v>
      </c>
      <c r="V18" s="72">
        <v>16</v>
      </c>
    </row>
    <row r="19" spans="1:22" ht="15" customHeight="1" x14ac:dyDescent="0.25">
      <c r="A19" s="99" t="s">
        <v>24</v>
      </c>
      <c r="B19" s="99"/>
      <c r="C19" s="99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</row>
    <row r="20" spans="1:22" ht="64.5" customHeight="1" x14ac:dyDescent="0.25">
      <c r="A20" s="9">
        <v>1</v>
      </c>
      <c r="B20" s="2" t="s">
        <v>60</v>
      </c>
      <c r="C20" s="9" t="s">
        <v>56</v>
      </c>
      <c r="D20" s="72"/>
      <c r="E20" s="72"/>
      <c r="F20" s="72"/>
      <c r="G20" s="72"/>
      <c r="H20" s="76">
        <v>269004</v>
      </c>
      <c r="I20" s="76">
        <v>0</v>
      </c>
      <c r="J20" s="76">
        <v>0</v>
      </c>
      <c r="K20" s="76">
        <v>0</v>
      </c>
      <c r="L20" s="76">
        <f>100767+28450</f>
        <v>129217</v>
      </c>
      <c r="M20" s="19"/>
      <c r="N20" s="76">
        <v>0</v>
      </c>
      <c r="O20" s="76">
        <v>0</v>
      </c>
      <c r="P20" s="77">
        <v>335.1</v>
      </c>
      <c r="Q20" s="77">
        <v>0</v>
      </c>
      <c r="R20" s="72"/>
      <c r="S20" s="72"/>
      <c r="T20" s="72"/>
      <c r="U20" s="72"/>
      <c r="V20" s="72"/>
    </row>
    <row r="21" spans="1:22" x14ac:dyDescent="0.25">
      <c r="A21" s="100" t="s">
        <v>25</v>
      </c>
      <c r="B21" s="100"/>
      <c r="C21" s="100"/>
      <c r="D21" s="20" t="e">
        <f>SUM(#REF!)</f>
        <v>#REF!</v>
      </c>
      <c r="E21" s="20" t="e">
        <f>SUM(#REF!)</f>
        <v>#REF!</v>
      </c>
      <c r="F21" s="20" t="e">
        <f>SUM(#REF!)</f>
        <v>#REF!</v>
      </c>
      <c r="G21" s="20" t="e">
        <f>SUM(#REF!)</f>
        <v>#REF!</v>
      </c>
      <c r="H21" s="20">
        <f t="shared" ref="H21:Q21" si="0">SUM(H20:H20)</f>
        <v>269004</v>
      </c>
      <c r="I21" s="20">
        <f t="shared" si="0"/>
        <v>0</v>
      </c>
      <c r="J21" s="20">
        <f t="shared" si="0"/>
        <v>0</v>
      </c>
      <c r="K21" s="20">
        <f t="shared" si="0"/>
        <v>0</v>
      </c>
      <c r="L21" s="20">
        <f t="shared" si="0"/>
        <v>129217</v>
      </c>
      <c r="M21" s="20">
        <f t="shared" si="0"/>
        <v>0</v>
      </c>
      <c r="N21" s="20">
        <f t="shared" si="0"/>
        <v>0</v>
      </c>
      <c r="O21" s="20">
        <f t="shared" si="0"/>
        <v>0</v>
      </c>
      <c r="P21" s="20">
        <f t="shared" si="0"/>
        <v>335</v>
      </c>
      <c r="Q21" s="20">
        <f t="shared" si="0"/>
        <v>0</v>
      </c>
      <c r="R21" s="22" t="e">
        <f>SUM(#REF!)</f>
        <v>#REF!</v>
      </c>
      <c r="S21" s="22" t="e">
        <f>SUM(#REF!)</f>
        <v>#REF!</v>
      </c>
      <c r="T21" s="22" t="e">
        <f>SUM(#REF!)</f>
        <v>#REF!</v>
      </c>
      <c r="U21" s="22" t="e">
        <f>SUM(#REF!)</f>
        <v>#REF!</v>
      </c>
      <c r="V21" s="22" t="e">
        <f>SUM(#REF!)</f>
        <v>#REF!</v>
      </c>
    </row>
    <row r="22" spans="1:22" x14ac:dyDescent="0.25">
      <c r="A22" s="92" t="s">
        <v>36</v>
      </c>
      <c r="B22" s="93"/>
      <c r="C22" s="94"/>
      <c r="D22" s="20"/>
      <c r="E22" s="20"/>
      <c r="F22" s="20"/>
      <c r="G22" s="20"/>
      <c r="H22" s="20"/>
      <c r="I22" s="69"/>
      <c r="J22" s="20"/>
      <c r="K22" s="20"/>
      <c r="L22" s="20"/>
      <c r="M22" s="20"/>
      <c r="N22" s="20"/>
      <c r="O22" s="20"/>
      <c r="P22" s="20"/>
      <c r="Q22" s="20"/>
      <c r="R22" s="24"/>
      <c r="S22" s="24"/>
      <c r="T22" s="24"/>
      <c r="U22" s="24"/>
      <c r="V22" s="24"/>
    </row>
    <row r="23" spans="1:22" x14ac:dyDescent="0.25">
      <c r="A23" s="95" t="s">
        <v>40</v>
      </c>
      <c r="B23" s="96"/>
      <c r="C23" s="97"/>
      <c r="D23" s="20"/>
      <c r="E23" s="20"/>
      <c r="F23" s="20"/>
      <c r="G23" s="20"/>
      <c r="H23" s="20">
        <v>0</v>
      </c>
      <c r="I23" s="20"/>
      <c r="J23" s="20"/>
      <c r="K23" s="20"/>
      <c r="L23" s="20"/>
      <c r="M23" s="20"/>
      <c r="N23" s="20"/>
      <c r="O23" s="20"/>
      <c r="P23" s="20"/>
      <c r="Q23" s="20"/>
      <c r="R23" s="24"/>
      <c r="S23" s="24"/>
      <c r="T23" s="24"/>
      <c r="U23" s="24"/>
      <c r="V23" s="24"/>
    </row>
    <row r="24" spans="1:22" x14ac:dyDescent="0.25">
      <c r="A24" s="95" t="s">
        <v>41</v>
      </c>
      <c r="B24" s="96"/>
      <c r="C24" s="97"/>
      <c r="D24" s="20"/>
      <c r="E24" s="20"/>
      <c r="F24" s="20"/>
      <c r="G24" s="20"/>
      <c r="H24" s="20">
        <v>0</v>
      </c>
      <c r="I24" s="20"/>
      <c r="J24" s="20"/>
      <c r="K24" s="20"/>
      <c r="L24" s="20"/>
      <c r="M24" s="20"/>
      <c r="N24" s="20"/>
      <c r="O24" s="20"/>
      <c r="P24" s="20"/>
      <c r="Q24" s="20"/>
      <c r="R24" s="24"/>
      <c r="S24" s="24"/>
      <c r="T24" s="24"/>
      <c r="U24" s="24"/>
      <c r="V24" s="24"/>
    </row>
    <row r="25" spans="1:22" x14ac:dyDescent="0.25">
      <c r="A25" s="95" t="s">
        <v>49</v>
      </c>
      <c r="B25" s="96"/>
      <c r="C25" s="97"/>
      <c r="D25" s="20"/>
      <c r="E25" s="20"/>
      <c r="F25" s="20"/>
      <c r="G25" s="20"/>
      <c r="H25" s="20">
        <v>0</v>
      </c>
      <c r="I25" s="20"/>
      <c r="J25" s="20"/>
      <c r="K25" s="20"/>
      <c r="L25" s="20"/>
      <c r="M25" s="20"/>
      <c r="N25" s="20"/>
      <c r="O25" s="20"/>
      <c r="P25" s="20"/>
      <c r="Q25" s="20"/>
      <c r="R25" s="24"/>
      <c r="S25" s="24"/>
      <c r="T25" s="24"/>
      <c r="U25" s="24"/>
      <c r="V25" s="24"/>
    </row>
    <row r="26" spans="1:22" x14ac:dyDescent="0.25">
      <c r="A26" s="99" t="s">
        <v>27</v>
      </c>
      <c r="B26" s="99"/>
      <c r="C26" s="99"/>
      <c r="D26" s="1"/>
      <c r="E26" s="1"/>
      <c r="F26" s="1"/>
      <c r="G26" s="1"/>
      <c r="H26" s="1"/>
      <c r="I26" s="20"/>
      <c r="J26" s="1"/>
      <c r="K26" s="1"/>
      <c r="L26" s="1"/>
      <c r="M26" s="1"/>
      <c r="N26" s="1"/>
      <c r="O26" s="1"/>
      <c r="P26" s="1"/>
      <c r="Q26" s="1"/>
    </row>
    <row r="27" spans="1:22" ht="15.75" hidden="1" x14ac:dyDescent="0.25">
      <c r="A27" s="25"/>
      <c r="B27" s="2"/>
      <c r="C27" s="26"/>
      <c r="D27" s="1"/>
      <c r="E27" s="1"/>
      <c r="F27" s="1"/>
      <c r="G27" s="1"/>
      <c r="H27" s="27"/>
      <c r="I27" s="1"/>
      <c r="J27" s="1"/>
      <c r="K27" s="1"/>
      <c r="L27" s="1"/>
      <c r="M27" s="1"/>
      <c r="N27" s="1"/>
      <c r="O27" s="1"/>
      <c r="P27" s="1"/>
      <c r="Q27" s="1"/>
      <c r="R27" s="27"/>
      <c r="S27" s="27"/>
      <c r="T27" s="27" t="e">
        <f>#REF!*H30</f>
        <v>#REF!</v>
      </c>
      <c r="U27" s="27"/>
      <c r="V27" s="27" t="e">
        <f>#REF!*H30</f>
        <v>#REF!</v>
      </c>
    </row>
    <row r="28" spans="1:22" x14ac:dyDescent="0.25">
      <c r="A28" s="100" t="s">
        <v>28</v>
      </c>
      <c r="B28" s="100"/>
      <c r="C28" s="100"/>
      <c r="D28" s="20">
        <f t="shared" ref="D28:V28" si="1">SUM(D27:D27)</f>
        <v>0</v>
      </c>
      <c r="E28" s="20">
        <f t="shared" si="1"/>
        <v>0</v>
      </c>
      <c r="F28" s="20">
        <f t="shared" si="1"/>
        <v>0</v>
      </c>
      <c r="G28" s="20">
        <f t="shared" si="1"/>
        <v>0</v>
      </c>
      <c r="H28" s="20">
        <f t="shared" si="1"/>
        <v>0</v>
      </c>
      <c r="I28" s="20">
        <v>0</v>
      </c>
      <c r="J28" s="20">
        <f t="shared" si="1"/>
        <v>0</v>
      </c>
      <c r="K28" s="20">
        <f t="shared" si="1"/>
        <v>0</v>
      </c>
      <c r="L28" s="20"/>
      <c r="M28" s="20"/>
      <c r="N28" s="20">
        <f t="shared" si="1"/>
        <v>0</v>
      </c>
      <c r="O28" s="20">
        <f t="shared" si="1"/>
        <v>0</v>
      </c>
      <c r="P28" s="20">
        <f t="shared" si="1"/>
        <v>0</v>
      </c>
      <c r="Q28" s="20">
        <f t="shared" si="1"/>
        <v>0</v>
      </c>
      <c r="R28" s="20">
        <f t="shared" si="1"/>
        <v>0</v>
      </c>
      <c r="S28" s="20">
        <f t="shared" si="1"/>
        <v>0</v>
      </c>
      <c r="T28" s="20" t="e">
        <f t="shared" si="1"/>
        <v>#REF!</v>
      </c>
      <c r="U28" s="20">
        <f t="shared" si="1"/>
        <v>0</v>
      </c>
      <c r="V28" s="20" t="e">
        <f t="shared" si="1"/>
        <v>#REF!</v>
      </c>
    </row>
    <row r="29" spans="1:22" x14ac:dyDescent="0.2">
      <c r="A29" s="104" t="s">
        <v>18</v>
      </c>
      <c r="B29" s="104"/>
      <c r="C29" s="104"/>
      <c r="D29" s="28" t="e">
        <f t="shared" ref="D29:V29" si="2">D21+D28</f>
        <v>#REF!</v>
      </c>
      <c r="E29" s="28" t="e">
        <f t="shared" si="2"/>
        <v>#REF!</v>
      </c>
      <c r="F29" s="28" t="e">
        <f t="shared" si="2"/>
        <v>#REF!</v>
      </c>
      <c r="G29" s="28" t="e">
        <f t="shared" si="2"/>
        <v>#REF!</v>
      </c>
      <c r="H29" s="18">
        <f>H21+H28</f>
        <v>269004</v>
      </c>
      <c r="I29" s="24">
        <f>I21+I28</f>
        <v>0</v>
      </c>
      <c r="J29" s="28">
        <f>J21+J28</f>
        <v>0</v>
      </c>
      <c r="K29" s="28">
        <f>K21+K28</f>
        <v>0</v>
      </c>
      <c r="L29" s="7">
        <f>L21+L28</f>
        <v>129217</v>
      </c>
      <c r="M29" s="28">
        <f>M21</f>
        <v>0</v>
      </c>
      <c r="N29" s="28">
        <f>N21+N28</f>
        <v>0</v>
      </c>
      <c r="O29" s="28">
        <f>O21+O28</f>
        <v>0</v>
      </c>
      <c r="P29" s="28">
        <f>P21+P28</f>
        <v>335</v>
      </c>
      <c r="Q29" s="28">
        <f>Q21+Q28</f>
        <v>0</v>
      </c>
      <c r="R29" s="28" t="e">
        <f t="shared" si="2"/>
        <v>#REF!</v>
      </c>
      <c r="S29" s="28" t="e">
        <f t="shared" si="2"/>
        <v>#REF!</v>
      </c>
      <c r="T29" s="28" t="e">
        <f t="shared" si="2"/>
        <v>#REF!</v>
      </c>
      <c r="U29" s="28" t="e">
        <f t="shared" si="2"/>
        <v>#REF!</v>
      </c>
      <c r="V29" s="28" t="e">
        <f t="shared" si="2"/>
        <v>#REF!</v>
      </c>
    </row>
    <row r="30" spans="1:22" ht="15" hidden="1" customHeight="1" x14ac:dyDescent="0.25">
      <c r="A30" s="98" t="s">
        <v>32</v>
      </c>
      <c r="B30" s="98"/>
      <c r="C30" s="98"/>
      <c r="D30" s="28"/>
      <c r="E30" s="28"/>
      <c r="F30" s="28"/>
      <c r="G30" s="28"/>
      <c r="H30" s="29"/>
      <c r="I30" s="28">
        <f>I21+I28</f>
        <v>0</v>
      </c>
      <c r="J30" s="28"/>
      <c r="K30" s="28"/>
      <c r="L30" s="28"/>
      <c r="M30" s="28"/>
      <c r="N30" s="28"/>
      <c r="O30" s="28"/>
      <c r="P30" s="28"/>
      <c r="Q30" s="28"/>
      <c r="R30" s="25"/>
      <c r="S30" s="25"/>
      <c r="T30" s="25"/>
      <c r="U30" s="25"/>
      <c r="V30" s="25"/>
    </row>
    <row r="31" spans="1:22" hidden="1" x14ac:dyDescent="0.25">
      <c r="A31" s="88" t="s">
        <v>33</v>
      </c>
      <c r="B31" s="88"/>
      <c r="C31" s="88"/>
      <c r="D31" s="28"/>
      <c r="E31" s="28"/>
      <c r="F31" s="28"/>
      <c r="G31" s="28"/>
      <c r="H31" s="28">
        <f>H29*H30</f>
        <v>0</v>
      </c>
      <c r="I31" s="28"/>
      <c r="J31" s="28"/>
      <c r="K31" s="28"/>
      <c r="L31" s="28"/>
      <c r="M31" s="28"/>
      <c r="N31" s="28"/>
      <c r="O31" s="28"/>
      <c r="P31" s="28"/>
      <c r="Q31" s="28"/>
      <c r="R31" s="25"/>
      <c r="S31" s="25"/>
      <c r="T31" s="25"/>
      <c r="U31" s="25"/>
      <c r="V31" s="25"/>
    </row>
    <row r="32" spans="1:22" x14ac:dyDescent="0.25">
      <c r="A32" s="25"/>
      <c r="B32" s="25" t="s">
        <v>2</v>
      </c>
      <c r="C32" s="27"/>
      <c r="D32" s="27"/>
      <c r="E32" s="1"/>
      <c r="F32" s="30"/>
      <c r="G32" s="1"/>
      <c r="H32" s="21">
        <f>H29*20%</f>
        <v>53800.800000000003</v>
      </c>
      <c r="I32" s="28"/>
      <c r="J32" s="1"/>
      <c r="K32" s="1"/>
      <c r="L32" s="1"/>
      <c r="M32" s="1"/>
      <c r="N32" s="1"/>
      <c r="O32" s="1"/>
      <c r="P32" s="1"/>
      <c r="Q32" s="1"/>
      <c r="R32" s="25"/>
      <c r="S32" s="25"/>
      <c r="T32" s="25"/>
      <c r="U32" s="25"/>
      <c r="V32" s="25"/>
    </row>
    <row r="33" spans="1:22" x14ac:dyDescent="0.25">
      <c r="A33" s="25"/>
      <c r="B33" s="25" t="s">
        <v>3</v>
      </c>
      <c r="C33" s="27"/>
      <c r="D33" s="27"/>
      <c r="E33" s="1"/>
      <c r="F33" s="30"/>
      <c r="G33" s="1"/>
      <c r="H33" s="21">
        <f>H29+H32</f>
        <v>322804.8</v>
      </c>
      <c r="I33" s="1"/>
      <c r="J33" s="1"/>
      <c r="K33" s="1"/>
      <c r="L33" s="1"/>
      <c r="M33" s="1"/>
      <c r="N33" s="1"/>
      <c r="O33" s="1"/>
      <c r="P33" s="1"/>
      <c r="Q33" s="1"/>
      <c r="R33" s="25"/>
      <c r="S33" s="25"/>
      <c r="T33" s="25"/>
      <c r="U33" s="25"/>
      <c r="V33" s="25"/>
    </row>
    <row r="34" spans="1:22" ht="15" hidden="1" customHeight="1" x14ac:dyDescent="0.25">
      <c r="A34" s="74" t="s">
        <v>19</v>
      </c>
      <c r="B34" s="74"/>
      <c r="C34" s="74"/>
      <c r="D34" s="74"/>
      <c r="E34" s="74"/>
      <c r="F34" s="74"/>
      <c r="G34" s="74"/>
      <c r="H34" s="74"/>
      <c r="I34" s="1"/>
      <c r="J34" s="74"/>
      <c r="K34" s="74"/>
      <c r="L34" s="74"/>
      <c r="M34" s="74"/>
      <c r="N34" s="74"/>
      <c r="O34" s="74"/>
      <c r="P34" s="74"/>
      <c r="Q34" s="74"/>
      <c r="R34" s="25"/>
      <c r="S34" s="25"/>
      <c r="T34" s="25"/>
      <c r="U34" s="25"/>
      <c r="V34" s="25"/>
    </row>
    <row r="35" spans="1:22" ht="15" hidden="1" customHeight="1" x14ac:dyDescent="0.25">
      <c r="A35" s="73" t="s">
        <v>11</v>
      </c>
      <c r="B35" s="98" t="s">
        <v>12</v>
      </c>
      <c r="C35" s="98"/>
      <c r="D35" s="31"/>
      <c r="E35" s="32"/>
      <c r="F35" s="32"/>
      <c r="G35" s="32"/>
      <c r="H35" s="33" t="e">
        <f>#REF!</f>
        <v>#REF!</v>
      </c>
      <c r="I35" s="74"/>
      <c r="J35" s="32"/>
      <c r="K35" s="32"/>
      <c r="L35" s="32"/>
      <c r="M35" s="32"/>
      <c r="N35" s="32"/>
      <c r="O35" s="32"/>
      <c r="P35" s="32"/>
      <c r="Q35" s="32"/>
      <c r="R35" s="25"/>
      <c r="S35" s="25"/>
      <c r="T35" s="25"/>
      <c r="U35" s="25"/>
      <c r="V35" s="25"/>
    </row>
    <row r="36" spans="1:22" ht="13.5" hidden="1" customHeight="1" x14ac:dyDescent="0.25">
      <c r="A36" s="85" t="s">
        <v>6</v>
      </c>
      <c r="B36" s="85"/>
      <c r="C36" s="85"/>
      <c r="D36" s="85"/>
      <c r="E36" s="85"/>
      <c r="F36" s="85"/>
      <c r="G36" s="34"/>
      <c r="H36" s="33" t="e">
        <f>E29*6.21+16</f>
        <v>#REF!</v>
      </c>
      <c r="I36" s="32"/>
      <c r="J36" s="32"/>
      <c r="K36" s="32"/>
      <c r="L36" s="32"/>
      <c r="M36" s="32"/>
      <c r="N36" s="32"/>
      <c r="O36" s="32"/>
      <c r="P36" s="32"/>
      <c r="Q36" s="32"/>
      <c r="R36" s="25"/>
      <c r="S36" s="25"/>
      <c r="T36" s="25"/>
      <c r="U36" s="25"/>
      <c r="V36" s="25"/>
    </row>
    <row r="37" spans="1:22" ht="13.5" hidden="1" customHeight="1" x14ac:dyDescent="0.25">
      <c r="A37" s="85" t="s">
        <v>13</v>
      </c>
      <c r="B37" s="85"/>
      <c r="C37" s="85"/>
      <c r="D37" s="85"/>
      <c r="E37" s="85"/>
      <c r="F37" s="85"/>
      <c r="G37" s="34"/>
      <c r="H37" s="33" t="e">
        <f>F29*5.19+1</f>
        <v>#REF!</v>
      </c>
      <c r="I37" s="32"/>
      <c r="J37" s="32"/>
      <c r="K37" s="32"/>
      <c r="L37" s="32"/>
      <c r="M37" s="32"/>
      <c r="N37" s="32"/>
      <c r="O37" s="32"/>
      <c r="P37" s="32"/>
      <c r="Q37" s="32"/>
      <c r="R37" s="25"/>
      <c r="S37" s="25"/>
      <c r="T37" s="25"/>
      <c r="U37" s="25"/>
      <c r="V37" s="25"/>
    </row>
    <row r="38" spans="1:22" ht="15.95" hidden="1" customHeight="1" x14ac:dyDescent="0.25">
      <c r="A38" s="25"/>
      <c r="B38" s="31" t="s">
        <v>35</v>
      </c>
      <c r="C38" s="35"/>
      <c r="D38" s="35" t="e">
        <f>D29</f>
        <v>#REF!</v>
      </c>
      <c r="E38" s="35"/>
      <c r="F38" s="35"/>
      <c r="G38" s="35"/>
      <c r="H38" s="35" t="e">
        <f>H29+H36+H37</f>
        <v>#REF!</v>
      </c>
      <c r="I38" s="32"/>
      <c r="J38" s="35"/>
      <c r="K38" s="35"/>
      <c r="L38" s="35"/>
      <c r="M38" s="35"/>
      <c r="N38" s="35"/>
      <c r="O38" s="35"/>
      <c r="P38" s="35"/>
      <c r="Q38" s="35"/>
      <c r="R38" s="25"/>
      <c r="S38" s="25"/>
      <c r="T38" s="25"/>
      <c r="U38" s="25"/>
      <c r="V38" s="25"/>
    </row>
    <row r="39" spans="1:22" ht="15.95" customHeight="1" x14ac:dyDescent="0.25">
      <c r="A39" s="84" t="s">
        <v>19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23"/>
      <c r="S39" s="23"/>
      <c r="T39" s="23"/>
      <c r="U39" s="23"/>
      <c r="V39" s="23"/>
    </row>
    <row r="40" spans="1:22" ht="15.95" customHeight="1" x14ac:dyDescent="0.25">
      <c r="A40" s="85" t="s">
        <v>6</v>
      </c>
      <c r="B40" s="85"/>
      <c r="C40" s="85"/>
      <c r="D40" s="85"/>
      <c r="E40" s="85"/>
      <c r="F40" s="85"/>
      <c r="G40" s="34"/>
      <c r="H40" s="33">
        <v>0</v>
      </c>
      <c r="I40" s="32"/>
      <c r="J40" s="32"/>
      <c r="K40" s="32"/>
      <c r="L40" s="32"/>
      <c r="M40" s="32"/>
      <c r="N40" s="32"/>
      <c r="O40" s="32"/>
      <c r="P40" s="32"/>
      <c r="Q40" s="32"/>
      <c r="R40" s="23"/>
      <c r="S40" s="23"/>
      <c r="T40" s="23"/>
      <c r="U40" s="23"/>
      <c r="V40" s="23"/>
    </row>
    <row r="41" spans="1:22" ht="15.95" customHeight="1" x14ac:dyDescent="0.25">
      <c r="A41" s="85" t="s">
        <v>13</v>
      </c>
      <c r="B41" s="85"/>
      <c r="C41" s="85"/>
      <c r="D41" s="85"/>
      <c r="E41" s="85"/>
      <c r="F41" s="85"/>
      <c r="G41" s="34"/>
      <c r="H41" s="33">
        <v>0</v>
      </c>
      <c r="I41" s="32"/>
      <c r="J41" s="32"/>
      <c r="K41" s="32"/>
      <c r="L41" s="32"/>
      <c r="M41" s="32"/>
      <c r="N41" s="32"/>
      <c r="O41" s="32"/>
      <c r="P41" s="32"/>
      <c r="Q41" s="32"/>
      <c r="R41" s="23"/>
      <c r="S41" s="23"/>
      <c r="T41" s="23"/>
      <c r="U41" s="23"/>
      <c r="V41" s="23"/>
    </row>
    <row r="42" spans="1:22" ht="15.95" customHeight="1" x14ac:dyDescent="0.25">
      <c r="A42" s="25"/>
      <c r="B42" s="31" t="s">
        <v>35</v>
      </c>
      <c r="C42" s="35"/>
      <c r="D42" s="35">
        <f>D34</f>
        <v>0</v>
      </c>
      <c r="E42" s="35"/>
      <c r="F42" s="35"/>
      <c r="G42" s="35"/>
      <c r="H42" s="35">
        <f>H29+H40+H41</f>
        <v>269004</v>
      </c>
      <c r="I42" s="35"/>
      <c r="J42" s="35"/>
      <c r="K42" s="35"/>
      <c r="L42" s="35"/>
      <c r="M42" s="35"/>
      <c r="N42" s="35"/>
      <c r="O42" s="35"/>
      <c r="P42" s="35"/>
      <c r="Q42" s="35"/>
      <c r="R42" s="23"/>
      <c r="S42" s="23"/>
      <c r="T42" s="23"/>
      <c r="U42" s="23"/>
      <c r="V42" s="23"/>
    </row>
    <row r="43" spans="1:22" s="51" customFormat="1" ht="16.899999999999999" customHeight="1" x14ac:dyDescent="0.25">
      <c r="A43" s="8" t="s">
        <v>50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17"/>
      <c r="S43" s="17"/>
      <c r="T43" s="17"/>
      <c r="U43" s="17"/>
      <c r="V43" s="17"/>
    </row>
    <row r="44" spans="1:22" s="66" customFormat="1" ht="12" customHeight="1" x14ac:dyDescent="0.25">
      <c r="A44" s="64"/>
      <c r="B44" s="62" t="s">
        <v>48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</row>
    <row r="45" spans="1:22" s="66" customFormat="1" ht="12" customHeight="1" x14ac:dyDescent="0.25">
      <c r="A45" s="67"/>
      <c r="B45" s="63" t="s">
        <v>39</v>
      </c>
      <c r="C45" s="68"/>
      <c r="D45" s="68"/>
      <c r="E45" s="68"/>
      <c r="F45" s="68"/>
      <c r="G45" s="68"/>
      <c r="H45" s="68"/>
      <c r="I45" s="65"/>
      <c r="J45" s="68"/>
      <c r="K45" s="68"/>
      <c r="L45" s="68"/>
      <c r="M45" s="68"/>
      <c r="N45" s="68"/>
      <c r="O45" s="68"/>
      <c r="P45" s="68"/>
      <c r="Q45" s="68"/>
    </row>
    <row r="46" spans="1:22" s="66" customFormat="1" ht="27" customHeight="1" x14ac:dyDescent="0.25">
      <c r="A46" s="67"/>
      <c r="B46" s="63"/>
      <c r="C46" s="68"/>
      <c r="D46" s="68"/>
      <c r="E46" s="68"/>
      <c r="F46" s="68"/>
      <c r="G46" s="68"/>
      <c r="H46" s="68"/>
      <c r="I46" s="65"/>
      <c r="J46" s="68"/>
      <c r="K46" s="68"/>
      <c r="L46" s="68"/>
      <c r="M46" s="68"/>
      <c r="N46" s="68"/>
      <c r="O46" s="68"/>
      <c r="P46" s="68"/>
      <c r="Q46" s="68"/>
    </row>
    <row r="47" spans="1:22" s="48" customFormat="1" ht="15.75" x14ac:dyDescent="0.25">
      <c r="B47" s="5" t="s">
        <v>51</v>
      </c>
      <c r="C47" s="39"/>
      <c r="D47" s="70"/>
      <c r="E47" s="39"/>
      <c r="F47" s="102"/>
      <c r="G47" s="102"/>
      <c r="H47" s="40"/>
      <c r="I47" s="37"/>
      <c r="J47" s="5" t="s">
        <v>57</v>
      </c>
      <c r="K47" s="38"/>
      <c r="L47" s="41"/>
      <c r="M47" s="38"/>
      <c r="N47" s="38"/>
      <c r="O47" s="38"/>
      <c r="P47" s="38"/>
      <c r="Q47" s="38"/>
      <c r="R47" s="17"/>
      <c r="S47" s="17"/>
      <c r="T47" s="17"/>
      <c r="U47" s="17"/>
      <c r="V47" s="17"/>
    </row>
    <row r="48" spans="1:22" s="75" customFormat="1" ht="18.75" x14ac:dyDescent="0.25">
      <c r="B48" s="17"/>
      <c r="C48" s="41"/>
      <c r="D48" s="41"/>
      <c r="E48" s="41"/>
      <c r="F48" s="42"/>
      <c r="G48" s="41"/>
      <c r="H48" s="41"/>
      <c r="I48" s="41"/>
      <c r="J48" s="41"/>
      <c r="K48" s="41"/>
      <c r="L48" s="41"/>
      <c r="M48" s="59"/>
      <c r="N48" s="59"/>
      <c r="O48" s="59"/>
      <c r="P48" s="59"/>
      <c r="Q48" s="59"/>
      <c r="R48" s="17"/>
      <c r="S48" s="17"/>
      <c r="T48" s="17"/>
      <c r="U48" s="17"/>
      <c r="V48" s="17"/>
    </row>
    <row r="49" spans="3:17" ht="15.75" x14ac:dyDescent="0.25">
      <c r="C49" s="41"/>
      <c r="D49" s="41"/>
      <c r="E49" s="41"/>
      <c r="F49" s="42"/>
      <c r="G49" s="41"/>
      <c r="H49" s="41"/>
      <c r="I49" s="38"/>
      <c r="J49" s="41"/>
      <c r="K49" s="41"/>
      <c r="L49" s="41"/>
      <c r="M49" s="41"/>
      <c r="N49" s="41"/>
      <c r="O49" s="41"/>
      <c r="P49" s="41"/>
      <c r="Q49" s="41"/>
    </row>
    <row r="50" spans="3:17" x14ac:dyDescent="0.25">
      <c r="C50" s="41"/>
      <c r="D50" s="41"/>
      <c r="E50" s="41"/>
      <c r="F50" s="42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</row>
    <row r="51" spans="3:17" x14ac:dyDescent="0.25">
      <c r="C51" s="41"/>
      <c r="D51" s="41"/>
      <c r="E51" s="41"/>
      <c r="F51" s="42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</row>
    <row r="52" spans="3:17" x14ac:dyDescent="0.25">
      <c r="C52" s="41"/>
      <c r="D52" s="41"/>
      <c r="E52" s="41"/>
      <c r="F52" s="42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</row>
    <row r="53" spans="3:17" x14ac:dyDescent="0.25">
      <c r="C53" s="41"/>
      <c r="D53" s="41"/>
      <c r="E53" s="41"/>
      <c r="F53" s="42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</row>
    <row r="54" spans="3:17" x14ac:dyDescent="0.25">
      <c r="C54" s="41"/>
      <c r="D54" s="41"/>
      <c r="E54" s="41"/>
      <c r="F54" s="42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</row>
    <row r="55" spans="3:17" x14ac:dyDescent="0.25">
      <c r="C55" s="41"/>
      <c r="D55" s="41"/>
      <c r="E55" s="41"/>
      <c r="F55" s="42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</row>
    <row r="56" spans="3:17" x14ac:dyDescent="0.25">
      <c r="C56" s="41"/>
      <c r="D56" s="41"/>
      <c r="E56" s="41"/>
      <c r="F56" s="42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</row>
    <row r="57" spans="3:17" x14ac:dyDescent="0.25">
      <c r="C57" s="41"/>
      <c r="D57" s="41"/>
      <c r="E57" s="41"/>
      <c r="F57" s="42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</row>
    <row r="58" spans="3:17" x14ac:dyDescent="0.25">
      <c r="C58" s="41"/>
      <c r="D58" s="41"/>
      <c r="E58" s="41"/>
      <c r="F58" s="42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</row>
    <row r="59" spans="3:17" x14ac:dyDescent="0.25">
      <c r="C59" s="41"/>
      <c r="D59" s="41"/>
      <c r="E59" s="41"/>
      <c r="F59" s="42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</row>
    <row r="60" spans="3:17" x14ac:dyDescent="0.25">
      <c r="C60" s="41"/>
      <c r="D60" s="41"/>
      <c r="E60" s="41"/>
      <c r="F60" s="42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</row>
    <row r="61" spans="3:17" x14ac:dyDescent="0.25">
      <c r="C61" s="41"/>
      <c r="D61" s="41"/>
      <c r="E61" s="41"/>
      <c r="F61" s="42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</row>
    <row r="62" spans="3:17" x14ac:dyDescent="0.25">
      <c r="C62" s="41"/>
      <c r="D62" s="41"/>
      <c r="E62" s="41"/>
      <c r="F62" s="42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</row>
    <row r="63" spans="3:17" x14ac:dyDescent="0.25">
      <c r="C63" s="41"/>
      <c r="D63" s="41"/>
      <c r="E63" s="41"/>
      <c r="F63" s="42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</row>
    <row r="64" spans="3:17" x14ac:dyDescent="0.25">
      <c r="C64" s="41"/>
      <c r="D64" s="41"/>
      <c r="E64" s="41"/>
      <c r="F64" s="42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</row>
    <row r="65" spans="3:17" x14ac:dyDescent="0.25">
      <c r="C65" s="41"/>
      <c r="D65" s="41"/>
      <c r="E65" s="41"/>
      <c r="F65" s="42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</row>
    <row r="66" spans="3:17" x14ac:dyDescent="0.25">
      <c r="C66" s="41"/>
      <c r="D66" s="41"/>
      <c r="E66" s="41"/>
      <c r="F66" s="42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</row>
    <row r="67" spans="3:17" x14ac:dyDescent="0.25">
      <c r="C67" s="41"/>
      <c r="D67" s="41"/>
      <c r="E67" s="41"/>
      <c r="F67" s="42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</row>
    <row r="68" spans="3:17" x14ac:dyDescent="0.25">
      <c r="C68" s="41"/>
      <c r="D68" s="41"/>
      <c r="E68" s="41"/>
      <c r="F68" s="42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</row>
    <row r="69" spans="3:17" x14ac:dyDescent="0.25">
      <c r="C69" s="41"/>
      <c r="D69" s="41"/>
      <c r="E69" s="41"/>
      <c r="F69" s="42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</row>
    <row r="70" spans="3:17" x14ac:dyDescent="0.25">
      <c r="C70" s="41"/>
      <c r="D70" s="41"/>
      <c r="E70" s="41"/>
      <c r="F70" s="42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</row>
    <row r="71" spans="3:17" x14ac:dyDescent="0.25">
      <c r="C71" s="41"/>
      <c r="D71" s="41"/>
      <c r="E71" s="41"/>
      <c r="F71" s="42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</row>
    <row r="72" spans="3:17" x14ac:dyDescent="0.25">
      <c r="C72" s="41"/>
      <c r="D72" s="41"/>
      <c r="E72" s="41"/>
      <c r="F72" s="42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</row>
    <row r="73" spans="3:17" x14ac:dyDescent="0.25">
      <c r="C73" s="41"/>
      <c r="D73" s="41"/>
      <c r="E73" s="41"/>
      <c r="F73" s="42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</row>
    <row r="74" spans="3:17" x14ac:dyDescent="0.25">
      <c r="C74" s="41"/>
      <c r="D74" s="41"/>
      <c r="E74" s="41"/>
      <c r="F74" s="42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</row>
    <row r="75" spans="3:17" x14ac:dyDescent="0.25">
      <c r="C75" s="41"/>
      <c r="D75" s="41"/>
      <c r="E75" s="41"/>
      <c r="F75" s="42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</row>
    <row r="76" spans="3:17" x14ac:dyDescent="0.25">
      <c r="C76" s="41"/>
      <c r="D76" s="41"/>
      <c r="E76" s="41"/>
      <c r="F76" s="42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</row>
    <row r="77" spans="3:17" x14ac:dyDescent="0.25">
      <c r="C77" s="41"/>
      <c r="D77" s="41"/>
      <c r="E77" s="41"/>
      <c r="F77" s="42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</row>
    <row r="78" spans="3:17" x14ac:dyDescent="0.25">
      <c r="C78" s="41"/>
      <c r="D78" s="41"/>
      <c r="E78" s="41"/>
      <c r="F78" s="42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</row>
    <row r="79" spans="3:17" x14ac:dyDescent="0.25">
      <c r="C79" s="41"/>
      <c r="D79" s="41"/>
      <c r="E79" s="41"/>
      <c r="F79" s="42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</row>
    <row r="80" spans="3:17" x14ac:dyDescent="0.25">
      <c r="C80" s="41"/>
      <c r="D80" s="41"/>
      <c r="E80" s="41"/>
      <c r="F80" s="42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</row>
    <row r="81" spans="3:17" x14ac:dyDescent="0.25">
      <c r="C81" s="41"/>
      <c r="D81" s="41"/>
      <c r="E81" s="41"/>
      <c r="F81" s="42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</row>
    <row r="82" spans="3:17" x14ac:dyDescent="0.25">
      <c r="C82" s="41"/>
      <c r="D82" s="41"/>
      <c r="E82" s="41"/>
      <c r="F82" s="42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</row>
    <row r="83" spans="3:17" x14ac:dyDescent="0.25">
      <c r="I83" s="41"/>
    </row>
  </sheetData>
  <mergeCells count="39">
    <mergeCell ref="A13:B13"/>
    <mergeCell ref="F47:G47"/>
    <mergeCell ref="A11:B11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C15:C17"/>
    <mergeCell ref="B35:C35"/>
    <mergeCell ref="A22:C22"/>
    <mergeCell ref="A23:C23"/>
    <mergeCell ref="A24:C24"/>
    <mergeCell ref="A25:C25"/>
    <mergeCell ref="A30:C30"/>
    <mergeCell ref="A26:C26"/>
    <mergeCell ref="A28:C28"/>
    <mergeCell ref="A39:Q39"/>
    <mergeCell ref="A40:F40"/>
    <mergeCell ref="A41:F41"/>
    <mergeCell ref="A5:Q5"/>
    <mergeCell ref="R15:V15"/>
    <mergeCell ref="R16:R17"/>
    <mergeCell ref="S16:V16"/>
    <mergeCell ref="A6:V6"/>
    <mergeCell ref="A7:Q7"/>
    <mergeCell ref="A10:B10"/>
    <mergeCell ref="A12:B12"/>
    <mergeCell ref="I16:Q16"/>
    <mergeCell ref="D15:G15"/>
    <mergeCell ref="E16:G16"/>
    <mergeCell ref="A9:B9"/>
    <mergeCell ref="A31:C31"/>
  </mergeCells>
  <printOptions horizontalCentered="1"/>
  <pageMargins left="0.19685039370078741" right="0.19685039370078741" top="0.47244094488188981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2023-12-01T06:49:00Z</dcterms:modified>
</cp:coreProperties>
</file>